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ode d'emploi" sheetId="1" state="visible" r:id="rId1"/>
    <sheet xmlns:r="http://schemas.openxmlformats.org/officeDocument/2006/relationships" name="Compte de résultat" sheetId="2" state="visible" r:id="rId2"/>
    <sheet xmlns:r="http://schemas.openxmlformats.org/officeDocument/2006/relationships" name="Bilan" sheetId="3" state="visible" r:id="rId3"/>
    <sheet xmlns:r="http://schemas.openxmlformats.org/officeDocument/2006/relationships" name="Trésorerie &amp; financements" sheetId="4" state="visible" r:id="rId4"/>
    <sheet xmlns:r="http://schemas.openxmlformats.org/officeDocument/2006/relationships" name="Historique 5 an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 &quot;€&quot;;(#,##0 &quot;€&quot;);-"/>
    <numFmt numFmtId="165" formatCode="#,##0;(#,##0);-"/>
  </numFmts>
  <fonts count="9">
    <font>
      <name val="Calibri"/>
      <family val="2"/>
      <color theme="1"/>
      <sz val="11"/>
      <scheme val="minor"/>
    </font>
    <font>
      <name val="Arial"/>
      <b val="1"/>
      <color rgb="004A2C1A"/>
      <sz val="13"/>
    </font>
    <font>
      <name val="Arial"/>
      <i val="1"/>
      <color rgb="006B6259"/>
      <sz val="9"/>
    </font>
    <font>
      <name val="Arial"/>
      <sz val="10"/>
    </font>
    <font>
      <name val="Arial"/>
      <b val="1"/>
      <sz val="10"/>
    </font>
    <font>
      <name val="Arial"/>
      <b val="1"/>
      <color rgb="00FFFFFF"/>
      <sz val="10"/>
    </font>
    <font>
      <name val="Arial"/>
      <color rgb="000000FF"/>
      <sz val="10"/>
    </font>
    <font>
      <name val="Arial"/>
      <color rgb="006B6259"/>
      <sz val="9"/>
    </font>
    <font>
      <name val="Arial"/>
      <color rgb="00008000"/>
      <sz val="10"/>
    </font>
  </fonts>
  <fills count="4">
    <fill>
      <patternFill/>
    </fill>
    <fill>
      <patternFill patternType="gray125"/>
    </fill>
    <fill>
      <patternFill patternType="solid">
        <fgColor rgb="00F3E7D3"/>
      </patternFill>
    </fill>
    <fill>
      <patternFill patternType="solid">
        <fgColor rgb="004A2C1A"/>
      </patternFill>
    </fill>
  </fills>
  <borders count="2">
    <border>
      <left/>
      <right/>
      <top/>
      <bottom/>
      <diagonal/>
    </border>
    <border>
      <bottom style="thin">
        <color rgb="00D9CBB6"/>
      </bottom>
    </border>
  </borders>
  <cellStyleXfs count="1">
    <xf numFmtId="0" fontId="0" fillId="0" borderId="0"/>
  </cellStyleXfs>
  <cellXfs count="1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/>
    </xf>
    <xf numFmtId="0" fontId="4" fillId="2" borderId="0" applyAlignment="1" pivotButton="0" quotePrefix="0" xfId="0">
      <alignment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center" vertical="center"/>
    </xf>
    <xf numFmtId="0" fontId="3" fillId="0" borderId="1" pivotButton="0" quotePrefix="0" xfId="0"/>
    <xf numFmtId="164" fontId="6" fillId="0" borderId="1" pivotButton="0" quotePrefix="0" xfId="0"/>
    <xf numFmtId="0" fontId="4" fillId="2" borderId="1" pivotButton="0" quotePrefix="0" xfId="0"/>
    <xf numFmtId="164" fontId="4" fillId="2" borderId="1" pivotButton="0" quotePrefix="0" xfId="0"/>
    <xf numFmtId="0" fontId="4" fillId="2" borderId="0" pivotButton="0" quotePrefix="0" xfId="0"/>
    <xf numFmtId="0" fontId="0" fillId="2" borderId="0" pivotButton="0" quotePrefix="0" xfId="0"/>
    <xf numFmtId="164" fontId="4" fillId="2" borderId="0" pivotButton="0" quotePrefix="0" xfId="0"/>
    <xf numFmtId="0" fontId="7" fillId="0" borderId="1" pivotButton="0" quotePrefix="0" xfId="0"/>
    <xf numFmtId="0" fontId="7" fillId="2" borderId="1" pivotButton="0" quotePrefix="0" xfId="0"/>
    <xf numFmtId="164" fontId="0" fillId="0" borderId="1" pivotButton="0" quotePrefix="0" xfId="0"/>
    <xf numFmtId="164" fontId="8" fillId="2" borderId="1" pivotButton="0" quotePrefix="0" xfId="0"/>
    <xf numFmtId="165" fontId="6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25"/>
  <sheetViews>
    <sheetView showGridLines="0" workbookViewId="0">
      <selection activeCell="A1" sqref="A1"/>
    </sheetView>
  </sheetViews>
  <sheetFormatPr baseColWidth="8" defaultRowHeight="15"/>
  <cols>
    <col width="110" customWidth="1" min="1" max="1"/>
  </cols>
  <sheetData>
    <row r="1">
      <c r="A1" s="1" t="inlineStr">
        <is>
          <t>Export comptable — Biscuiterie des Pyrénées</t>
        </is>
      </c>
    </row>
    <row r="2">
      <c r="A2" s="2" t="inlineStr">
        <is>
          <t>Extraction du logiciel de comptabilité — document interne fictif (serious game). Aucune valeur légale.</t>
        </is>
      </c>
    </row>
    <row r="3">
      <c r="A3" s="3" t="inlineStr"/>
    </row>
    <row r="4">
      <c r="A4" s="4" t="inlineStr">
        <is>
          <t>OBJET</t>
        </is>
      </c>
    </row>
    <row r="5">
      <c r="A5" s="3" t="inlineStr">
        <is>
          <t>Export des principaux postes comptables utiles à la construction d'un plan de financement simplifié :</t>
        </is>
      </c>
    </row>
    <row r="6">
      <c r="A6" s="3" t="inlineStr">
        <is>
          <t>compte de résultat synthétique, bilan synthétique, situation de trésorerie et des financements, historique 5 ans.</t>
        </is>
      </c>
    </row>
    <row r="7">
      <c r="A7" s="3" t="inlineStr"/>
    </row>
    <row r="8">
      <c r="A8" s="4" t="inlineStr">
        <is>
          <t>PÉRIMÈTRE ET DATE D'EXTRACTION</t>
        </is>
      </c>
    </row>
    <row r="9">
      <c r="A9" s="3" t="inlineStr">
        <is>
          <t>Société : Biscuiterie des Pyrénées — PME agroalimentaire, 45 salariés.</t>
        </is>
      </c>
    </row>
    <row r="10">
      <c r="A10" s="3" t="inlineStr">
        <is>
          <t>Exercice clos le 31/12/2025. Extraction réalisée le 12/01/2026. Montants en euros, hors taxes sauf mention contraire.</t>
        </is>
      </c>
    </row>
    <row r="11">
      <c r="A11" s="3" t="inlineStr"/>
    </row>
    <row r="12">
      <c r="A12" s="4" t="inlineStr">
        <is>
          <t>CODE COULEURS</t>
        </is>
      </c>
    </row>
    <row r="13">
      <c r="A13" s="3" t="inlineStr">
        <is>
          <t>Bleu : valeur saisie / extraite du grand livre.</t>
        </is>
      </c>
    </row>
    <row r="14">
      <c r="A14" s="3" t="inlineStr">
        <is>
          <t>Noir : total ou sous-total calculé par formule.</t>
        </is>
      </c>
    </row>
    <row r="15">
      <c r="A15" s="3" t="inlineStr">
        <is>
          <t>Vert : valeur reprise d'une autre feuille du classeur.</t>
        </is>
      </c>
    </row>
    <row r="16">
      <c r="A16" s="3" t="inlineStr"/>
    </row>
    <row r="17">
      <c r="A17" s="4" t="inlineStr">
        <is>
          <t>CE QUE CE CLASSEUR NE CONTIENT PAS</t>
        </is>
      </c>
    </row>
    <row r="18">
      <c r="A18" s="3" t="inlineStr">
        <is>
          <t>Aucun ratio financier interprétatif, aucun seuil, aucun score, aucune projection et aucune conclusion de faisabilité.</t>
        </is>
      </c>
    </row>
    <row r="19">
      <c r="A19" s="3" t="inlineStr">
        <is>
          <t>Les retraitements, les ratios et l'appréciation de la capacité de financement restent à produire.</t>
        </is>
      </c>
    </row>
    <row r="20">
      <c r="A20" s="3" t="inlineStr"/>
    </row>
    <row r="21">
      <c r="A21" s="3" t="inlineStr">
        <is>
          <t>PIÈCES COMPLÉMENTAIRES (ne pas dupliquer, s'y reporter)</t>
        </is>
      </c>
    </row>
    <row r="22">
      <c r="A22" s="3" t="inlineStr">
        <is>
          <t>R033 — Fiche machine export déjà achetée : détail de l'investissement de 2025 et de son financement.</t>
        </is>
      </c>
    </row>
    <row r="23">
      <c r="A23" s="3" t="inlineStr">
        <is>
          <t>R034 — Trésorerie prévisionnelle 12 mois : classeur de simulation mensuelle.</t>
        </is>
      </c>
    </row>
    <row r="24">
      <c r="A24" s="3" t="inlineStr">
        <is>
          <t>R035 — Hypothèses / justificatifs de coûts export par pays : devis et hypothèses de coûts.</t>
        </is>
      </c>
    </row>
    <row r="25">
      <c r="A25" s="3" t="inlineStr">
        <is>
          <t>R036 — Aides et partenaires financiers : à consulter séparément ; aucune aide n'est enregistrée dans cet export.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24"/>
  <sheetViews>
    <sheetView showGridLines="0"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6" customWidth="1" min="2" max="2"/>
    <col width="16" customWidth="1" min="3" max="3"/>
    <col width="16" customWidth="1" min="4" max="4"/>
  </cols>
  <sheetData>
    <row r="1">
      <c r="A1" s="1" t="inlineStr">
        <is>
          <t>Compte de résultat synthétique</t>
        </is>
      </c>
    </row>
    <row r="2">
      <c r="A2" s="2" t="inlineStr">
        <is>
          <t>Exercices clos au 31 décembre. Montants en euros.</t>
        </is>
      </c>
    </row>
    <row r="4">
      <c r="A4" s="5" t="inlineStr">
        <is>
          <t>Poste</t>
        </is>
      </c>
      <c r="B4" s="6" t="inlineStr">
        <is>
          <t>2023</t>
        </is>
      </c>
      <c r="C4" s="6" t="inlineStr">
        <is>
          <t>2024</t>
        </is>
      </c>
      <c r="D4" s="6" t="inlineStr">
        <is>
          <t>2025</t>
        </is>
      </c>
    </row>
    <row r="5">
      <c r="A5" s="7" t="inlineStr">
        <is>
          <t>Chiffre d'affaires net</t>
        </is>
      </c>
      <c r="B5" s="8" t="n">
        <v>5820000</v>
      </c>
      <c r="C5" s="8" t="n">
        <v>6180000</v>
      </c>
      <c r="D5" s="8" t="n">
        <v>6500000</v>
      </c>
    </row>
    <row r="6">
      <c r="A6" s="7" t="inlineStr">
        <is>
          <t xml:space="preserve">  dont GMS régionale</t>
        </is>
      </c>
      <c r="B6" s="8" t="n">
        <v>3960000</v>
      </c>
      <c r="C6" s="8" t="n">
        <v>4200000</v>
      </c>
      <c r="D6" s="8" t="n">
        <v>4420000</v>
      </c>
    </row>
    <row r="7">
      <c r="A7" s="7" t="inlineStr">
        <is>
          <t xml:space="preserve">  dont boutiques et vente directe</t>
        </is>
      </c>
      <c r="B7" s="8" t="n">
        <v>1010000</v>
      </c>
      <c r="C7" s="8" t="n">
        <v>1080000</v>
      </c>
      <c r="D7" s="8" t="n">
        <v>1140000</v>
      </c>
    </row>
    <row r="8">
      <c r="A8" s="7" t="inlineStr">
        <is>
          <t xml:space="preserve">  dont épiceries fines et revendeurs</t>
        </is>
      </c>
      <c r="B8" s="8" t="n">
        <v>850000</v>
      </c>
      <c r="C8" s="8" t="n">
        <v>900000</v>
      </c>
      <c r="D8" s="8" t="n">
        <v>940000</v>
      </c>
    </row>
    <row r="9">
      <c r="A9" s="7" t="inlineStr">
        <is>
          <t>Achats de matières premières et emballages</t>
        </is>
      </c>
      <c r="B9" s="8" t="n">
        <v>-2270000</v>
      </c>
      <c r="C9" s="8" t="n">
        <v>-2470000</v>
      </c>
      <c r="D9" s="8" t="n">
        <v>-2665000</v>
      </c>
    </row>
    <row r="10">
      <c r="A10" s="7" t="inlineStr">
        <is>
          <t>Variation de stocks</t>
        </is>
      </c>
      <c r="B10" s="8" t="n">
        <v>-18000</v>
      </c>
      <c r="C10" s="8" t="n">
        <v>12000</v>
      </c>
      <c r="D10" s="8" t="n">
        <v>-9000</v>
      </c>
    </row>
    <row r="11">
      <c r="A11" s="7" t="inlineStr">
        <is>
          <t>Autres achats et charges externes</t>
        </is>
      </c>
      <c r="B11" s="8" t="n">
        <v>-1146000</v>
      </c>
      <c r="C11" s="8" t="n">
        <v>-1197000</v>
      </c>
      <c r="D11" s="8" t="n">
        <v>-1141000</v>
      </c>
    </row>
    <row r="12">
      <c r="A12" s="7" t="inlineStr">
        <is>
          <t>Impôts et taxes</t>
        </is>
      </c>
      <c r="B12" s="8" t="n">
        <v>-78000</v>
      </c>
      <c r="C12" s="8" t="n">
        <v>-82000</v>
      </c>
      <c r="D12" s="8" t="n">
        <v>-86000</v>
      </c>
    </row>
    <row r="13">
      <c r="A13" s="7" t="inlineStr">
        <is>
          <t>Charges de personnel</t>
        </is>
      </c>
      <c r="B13" s="8" t="n">
        <v>-1885000</v>
      </c>
      <c r="C13" s="8" t="n">
        <v>-1996000</v>
      </c>
      <c r="D13" s="8" t="n">
        <v>-2118000</v>
      </c>
    </row>
    <row r="14">
      <c r="A14" s="7" t="inlineStr">
        <is>
          <t>Dotations aux amortissements</t>
        </is>
      </c>
      <c r="B14" s="8" t="n">
        <v>-172000</v>
      </c>
      <c r="C14" s="8" t="n">
        <v>-178000</v>
      </c>
      <c r="D14" s="8" t="n">
        <v>-205500</v>
      </c>
    </row>
    <row r="15">
      <c r="A15" s="7" t="inlineStr">
        <is>
          <t>Autres charges d'exploitation</t>
        </is>
      </c>
      <c r="B15" s="8" t="n">
        <v>-41000</v>
      </c>
      <c r="C15" s="8" t="n">
        <v>-44000</v>
      </c>
      <c r="D15" s="8" t="n">
        <v>-47000</v>
      </c>
    </row>
    <row r="16">
      <c r="A16" s="9" t="inlineStr">
        <is>
          <t>RÉSULTAT D'EXPLOITATION</t>
        </is>
      </c>
      <c r="B16" s="10">
        <f>SUM(B5,B9:B15)</f>
        <v/>
      </c>
      <c r="C16" s="10">
        <f>SUM(C5,C9:C15)</f>
        <v/>
      </c>
      <c r="D16" s="10">
        <f>SUM(D5,D9:D15)</f>
        <v/>
      </c>
    </row>
    <row r="17">
      <c r="A17" s="7" t="inlineStr">
        <is>
          <t>Charges financières</t>
        </is>
      </c>
      <c r="B17" s="8" t="n">
        <v>-38000</v>
      </c>
      <c r="C17" s="8" t="n">
        <v>-35000</v>
      </c>
      <c r="D17" s="8" t="n">
        <v>-41500</v>
      </c>
    </row>
    <row r="18">
      <c r="A18" s="7" t="inlineStr">
        <is>
          <t>Produits financiers</t>
        </is>
      </c>
      <c r="B18" s="8" t="n">
        <v>2000</v>
      </c>
      <c r="C18" s="8" t="n">
        <v>2000</v>
      </c>
      <c r="D18" s="8" t="n">
        <v>3000</v>
      </c>
    </row>
    <row r="19">
      <c r="A19" s="7" t="inlineStr">
        <is>
          <t>Résultat exceptionnel</t>
        </is>
      </c>
      <c r="B19" s="8" t="n">
        <v>0</v>
      </c>
      <c r="C19" s="8" t="n">
        <v>-12000</v>
      </c>
      <c r="D19" s="8" t="n">
        <v>0</v>
      </c>
    </row>
    <row r="20">
      <c r="A20" s="9" t="inlineStr">
        <is>
          <t>RÉSULTAT AVANT IMPÔT</t>
        </is>
      </c>
      <c r="B20" s="10">
        <f>B16+B17+B18+B19</f>
        <v/>
      </c>
      <c r="C20" s="10">
        <f>C16+C17+C18+C19</f>
        <v/>
      </c>
      <c r="D20" s="10">
        <f>D16+D17+D18+D19</f>
        <v/>
      </c>
    </row>
    <row r="21">
      <c r="A21" s="7" t="inlineStr">
        <is>
          <t>Impôt sur les bénéfices</t>
        </is>
      </c>
      <c r="B21" s="8" t="n">
        <v>-45000</v>
      </c>
      <c r="C21" s="8" t="n">
        <v>-42000</v>
      </c>
      <c r="D21" s="8" t="n">
        <v>-38000</v>
      </c>
    </row>
    <row r="22">
      <c r="A22" s="9" t="inlineStr">
        <is>
          <t>RÉSULTAT NET</t>
        </is>
      </c>
      <c r="B22" s="10">
        <f>B20+B21</f>
        <v/>
      </c>
      <c r="C22" s="10">
        <f>C20+C21</f>
        <v/>
      </c>
      <c r="D22" s="10">
        <f>D20+D21</f>
        <v/>
      </c>
    </row>
    <row r="24">
      <c r="A24" s="2" t="inlineStr">
        <is>
          <t>Les dotations 2025 intègrent l'amortissement de la ligne de conditionnement export mise en service le 01/07/2025 (voir R033).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6"/>
  <sheetViews>
    <sheetView showGridLines="0"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8" customWidth="1" min="2" max="2"/>
    <col width="18" customWidth="1" min="3" max="3"/>
  </cols>
  <sheetData>
    <row r="1">
      <c r="A1" s="1" t="inlineStr">
        <is>
          <t>Bilan synthétique au 31/12/2025</t>
        </is>
      </c>
    </row>
    <row r="2">
      <c r="A2" s="2" t="inlineStr">
        <is>
          <t>Comparatif 31/12/2024. Montants en euros.</t>
        </is>
      </c>
    </row>
    <row r="4">
      <c r="A4" s="5" t="inlineStr">
        <is>
          <t>Poste</t>
        </is>
      </c>
      <c r="B4" s="6" t="inlineStr">
        <is>
          <t>31/12/2024</t>
        </is>
      </c>
      <c r="C4" s="6" t="inlineStr">
        <is>
          <t>31/12/2025</t>
        </is>
      </c>
    </row>
    <row r="5">
      <c r="A5" s="11" t="inlineStr">
        <is>
          <t>ACTIF IMMOBILISÉ (net)</t>
        </is>
      </c>
      <c r="B5" s="12" t="n"/>
      <c r="C5" s="12" t="n"/>
    </row>
    <row r="6">
      <c r="A6" s="7" t="inlineStr">
        <is>
          <t>Immobilisations incorporelles</t>
        </is>
      </c>
      <c r="B6" s="8" t="n">
        <v>42000</v>
      </c>
      <c r="C6" s="8" t="n">
        <v>38000</v>
      </c>
    </row>
    <row r="7">
      <c r="A7" s="7" t="inlineStr">
        <is>
          <t>Terrains et constructions</t>
        </is>
      </c>
      <c r="B7" s="8" t="n">
        <v>1180000</v>
      </c>
      <c r="C7" s="8" t="n">
        <v>1142000</v>
      </c>
    </row>
    <row r="8">
      <c r="A8" s="7" t="inlineStr">
        <is>
          <t>Installations techniques et matériel industriel</t>
        </is>
      </c>
      <c r="B8" s="8" t="n">
        <v>624000</v>
      </c>
      <c r="C8" s="8" t="n">
        <v>835500</v>
      </c>
    </row>
    <row r="9">
      <c r="A9" s="7" t="inlineStr">
        <is>
          <t>Autres immobilisations corporelles</t>
        </is>
      </c>
      <c r="B9" s="8" t="n">
        <v>96000</v>
      </c>
      <c r="C9" s="8" t="n">
        <v>101000</v>
      </c>
    </row>
    <row r="10">
      <c r="A10" s="7" t="inlineStr">
        <is>
          <t>Immobilisations financières</t>
        </is>
      </c>
      <c r="B10" s="8" t="n">
        <v>21000</v>
      </c>
      <c r="C10" s="8" t="n">
        <v>21000</v>
      </c>
    </row>
    <row r="11">
      <c r="A11" s="11" t="inlineStr">
        <is>
          <t>Total actif immobilisé</t>
        </is>
      </c>
      <c r="B11" s="13">
        <f>SUM(B6:B10)</f>
        <v/>
      </c>
      <c r="C11" s="13">
        <f>SUM(C6:C10)</f>
        <v/>
      </c>
    </row>
    <row r="13">
      <c r="A13" s="11" t="inlineStr">
        <is>
          <t>ACTIF CIRCULANT</t>
        </is>
      </c>
      <c r="B13" s="12" t="n"/>
      <c r="C13" s="12" t="n"/>
    </row>
    <row r="14">
      <c r="A14" s="7" t="inlineStr">
        <is>
          <t>Stocks matières premières et emballages</t>
        </is>
      </c>
      <c r="B14" s="8" t="n">
        <v>214000</v>
      </c>
      <c r="C14" s="8" t="n">
        <v>238000</v>
      </c>
    </row>
    <row r="15">
      <c r="A15" s="7" t="inlineStr">
        <is>
          <t>Stocks produits finis</t>
        </is>
      </c>
      <c r="B15" s="8" t="n">
        <v>166000</v>
      </c>
      <c r="C15" s="8" t="n">
        <v>181000</v>
      </c>
    </row>
    <row r="16">
      <c r="A16" s="7" t="inlineStr">
        <is>
          <t>Créances clients</t>
        </is>
      </c>
      <c r="B16" s="8" t="n">
        <v>742000</v>
      </c>
      <c r="C16" s="8" t="n">
        <v>806000</v>
      </c>
    </row>
    <row r="17">
      <c r="A17" s="7" t="inlineStr">
        <is>
          <t>Autres créances et charges constatées d'avance</t>
        </is>
      </c>
      <c r="B17" s="8" t="n">
        <v>118000</v>
      </c>
      <c r="C17" s="8" t="n">
        <v>127000</v>
      </c>
    </row>
    <row r="18">
      <c r="A18" s="7" t="inlineStr">
        <is>
          <t>Disponibilités</t>
        </is>
      </c>
      <c r="B18" s="8" t="n">
        <v>214000</v>
      </c>
      <c r="C18" s="8" t="n">
        <v>182000</v>
      </c>
    </row>
    <row r="19">
      <c r="A19" s="11" t="inlineStr">
        <is>
          <t>Total actif circulant</t>
        </is>
      </c>
      <c r="B19" s="13">
        <f>SUM(B14:B18)</f>
        <v/>
      </c>
      <c r="C19" s="13">
        <f>SUM(C14:C18)</f>
        <v/>
      </c>
    </row>
    <row r="21">
      <c r="A21" s="11" t="inlineStr">
        <is>
          <t>CAPITAUX PROPRES</t>
        </is>
      </c>
      <c r="B21" s="12" t="n"/>
      <c r="C21" s="12" t="n"/>
    </row>
    <row r="22">
      <c r="A22" s="7" t="inlineStr">
        <is>
          <t>Capital social</t>
        </is>
      </c>
      <c r="B22" s="8" t="n">
        <v>300000</v>
      </c>
      <c r="C22" s="8" t="n">
        <v>300000</v>
      </c>
    </row>
    <row r="23">
      <c r="A23" s="7" t="inlineStr">
        <is>
          <t>Réserves et report à nouveau</t>
        </is>
      </c>
      <c r="B23" s="8" t="n">
        <v>1226000</v>
      </c>
      <c r="C23" s="8" t="n">
        <v>1364000</v>
      </c>
    </row>
    <row r="24">
      <c r="A24" s="7" t="inlineStr">
        <is>
          <t>Résultat de l'exercice</t>
        </is>
      </c>
      <c r="B24" s="8" t="n">
        <v>138000</v>
      </c>
      <c r="C24" s="8" t="n">
        <v>152000</v>
      </c>
    </row>
    <row r="25">
      <c r="A25" s="11" t="inlineStr">
        <is>
          <t>Total capitaux propres</t>
        </is>
      </c>
      <c r="B25" s="13">
        <f>SUM(B22:B24)</f>
        <v/>
      </c>
      <c r="C25" s="13">
        <f>SUM(C22:C24)</f>
        <v/>
      </c>
    </row>
    <row r="27">
      <c r="A27" s="11" t="inlineStr">
        <is>
          <t>DETTES</t>
        </is>
      </c>
      <c r="B27" s="12" t="n"/>
      <c r="C27" s="12" t="n"/>
    </row>
    <row r="28">
      <c r="A28" s="7" t="inlineStr">
        <is>
          <t>Emprunts bancaires — part à plus d'un an</t>
        </is>
      </c>
      <c r="B28" s="8" t="n">
        <v>468000</v>
      </c>
      <c r="C28" s="8" t="n">
        <v>454000</v>
      </c>
    </row>
    <row r="29">
      <c r="A29" s="7" t="inlineStr">
        <is>
          <t>Emprunts bancaires — part à moins d'un an</t>
        </is>
      </c>
      <c r="B29" s="8" t="n">
        <v>162000</v>
      </c>
      <c r="C29" s="8" t="n">
        <v>196000</v>
      </c>
    </row>
    <row r="30">
      <c r="A30" s="7" t="inlineStr">
        <is>
          <t>Concours bancaires courants utilisés</t>
        </is>
      </c>
      <c r="B30" s="8" t="n">
        <v>0</v>
      </c>
      <c r="C30" s="8" t="n">
        <v>0</v>
      </c>
    </row>
    <row r="31">
      <c r="A31" s="7" t="inlineStr">
        <is>
          <t>Dettes fournisseurs</t>
        </is>
      </c>
      <c r="B31" s="8" t="n">
        <v>612000</v>
      </c>
      <c r="C31" s="8" t="n">
        <v>668000</v>
      </c>
    </row>
    <row r="32">
      <c r="A32" s="7" t="inlineStr">
        <is>
          <t>Dettes fiscales et sociales</t>
        </is>
      </c>
      <c r="B32" s="8" t="n">
        <v>436000</v>
      </c>
      <c r="C32" s="8" t="n">
        <v>462000</v>
      </c>
    </row>
    <row r="33">
      <c r="A33" s="7" t="inlineStr">
        <is>
          <t>Autres dettes</t>
        </is>
      </c>
      <c r="B33" s="8" t="n">
        <v>75000</v>
      </c>
      <c r="C33" s="8" t="n">
        <v>75500</v>
      </c>
    </row>
    <row r="34">
      <c r="A34" s="11" t="inlineStr">
        <is>
          <t>Total dettes</t>
        </is>
      </c>
      <c r="B34" s="13">
        <f>SUM(B28:B33)</f>
        <v/>
      </c>
      <c r="C34" s="13">
        <f>SUM(C28:C33)</f>
        <v/>
      </c>
    </row>
    <row r="36">
      <c r="A36" s="2" t="inlineStr">
        <is>
          <t>Le poste « Installations techniques » de 2025 intègre la ligne de conditionnement export acquise en 2025 (voir R033).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1"/>
  <sheetViews>
    <sheetView showGridLines="0" workbookViewId="0">
      <selection activeCell="A1" sqref="A1"/>
    </sheetView>
  </sheetViews>
  <sheetFormatPr baseColWidth="8" defaultRowHeight="15"/>
  <cols>
    <col width="52" customWidth="1" min="1" max="1"/>
    <col width="18" customWidth="1" min="2" max="2"/>
    <col width="66" customWidth="1" min="3" max="3"/>
  </cols>
  <sheetData>
    <row r="1">
      <c r="A1" s="1" t="inlineStr">
        <is>
          <t>Trésorerie et financements disponibles au 31/12/2025</t>
        </is>
      </c>
    </row>
    <row r="2">
      <c r="A2" s="2" t="inlineStr">
        <is>
          <t>Situation extraite des relevés bancaires et des tableaux d'amortissement d'emprunts.</t>
        </is>
      </c>
    </row>
    <row r="4">
      <c r="A4" s="5" t="inlineStr">
        <is>
          <t>Élément</t>
        </is>
      </c>
      <c r="B4" s="6" t="inlineStr">
        <is>
          <t>Montant</t>
        </is>
      </c>
      <c r="C4" s="6" t="inlineStr">
        <is>
          <t>Commentaire</t>
        </is>
      </c>
    </row>
    <row r="5">
      <c r="A5" s="7" t="inlineStr">
        <is>
          <t>Solde bancaire compte courant principal</t>
        </is>
      </c>
      <c r="B5" s="8" t="n">
        <v>164000</v>
      </c>
      <c r="C5" s="14" t="inlineStr">
        <is>
          <t>Banque partenaire — relevé au 31/12/2025</t>
        </is>
      </c>
    </row>
    <row r="6">
      <c r="A6" s="7" t="inlineStr">
        <is>
          <t>Solde compte de dépôt secondaire</t>
        </is>
      </c>
      <c r="B6" s="8" t="n">
        <v>18000</v>
      </c>
      <c r="C6" s="14" t="inlineStr">
        <is>
          <t>Compte de dépôt à vue</t>
        </is>
      </c>
    </row>
    <row r="7">
      <c r="A7" s="9" t="inlineStr">
        <is>
          <t>Trésorerie disponible au 31/12/2025</t>
        </is>
      </c>
      <c r="B7" s="10">
        <f>SUM(B5:B6)</f>
        <v/>
      </c>
      <c r="C7" s="15" t="inlineStr">
        <is>
          <t>Report en solde de départ de la trésorerie prévisionnelle (R034)</t>
        </is>
      </c>
    </row>
    <row r="8">
      <c r="A8" s="7" t="inlineStr"/>
      <c r="B8" s="16" t="n"/>
      <c r="C8" s="14" t="inlineStr"/>
    </row>
    <row r="9">
      <c r="A9" s="7" t="inlineStr">
        <is>
          <t>Ligne de découvert autorisée</t>
        </is>
      </c>
      <c r="B9" s="8" t="n">
        <v>100000</v>
      </c>
      <c r="C9" s="14" t="inlineStr">
        <is>
          <t>Autorisation permanente, non utilisée au 31/12/2025</t>
        </is>
      </c>
    </row>
    <row r="10">
      <c r="A10" s="7" t="inlineStr">
        <is>
          <t>Ligne de découvert utilisée</t>
        </is>
      </c>
      <c r="B10" s="8" t="n">
        <v>0</v>
      </c>
      <c r="C10" s="14" t="inlineStr"/>
    </row>
    <row r="11">
      <c r="A11" s="9" t="inlineStr">
        <is>
          <t>Découvert disponible</t>
        </is>
      </c>
      <c r="B11" s="10">
        <f>B9-B10</f>
        <v/>
      </c>
      <c r="C11" s="15" t="inlineStr"/>
    </row>
    <row r="12">
      <c r="A12" s="7" t="inlineStr"/>
      <c r="B12" s="16" t="n"/>
      <c r="C12" s="14" t="inlineStr"/>
    </row>
    <row r="13">
      <c r="A13" s="9" t="inlineStr">
        <is>
          <t>Encours total des emprunts bancaires</t>
        </is>
      </c>
      <c r="B13" s="17">
        <f>Bilan!C28+Bilan!C29</f>
        <v/>
      </c>
      <c r="C13" s="15" t="inlineStr">
        <is>
          <t>Somme des parts à plus et à moins d'un an (feuille Bilan)</t>
        </is>
      </c>
    </row>
    <row r="14">
      <c r="A14" s="7" t="inlineStr">
        <is>
          <t xml:space="preserve">  dont emprunt ligne de conditionnement export</t>
        </is>
      </c>
      <c r="B14" s="8" t="n">
        <v>188000</v>
      </c>
      <c r="C14" s="14" t="inlineStr">
        <is>
          <t>Capital restant dû au 31/12/2025 — voir R033 pour les conditions</t>
        </is>
      </c>
    </row>
    <row r="15">
      <c r="A15" s="9" t="inlineStr">
        <is>
          <t xml:space="preserve">  dont autres emprunts d'équipement et immobiliers</t>
        </is>
      </c>
      <c r="B15" s="10">
        <f>B13-B14</f>
        <v/>
      </c>
      <c r="C15" s="15" t="inlineStr"/>
    </row>
    <row r="16">
      <c r="A16" s="7" t="inlineStr">
        <is>
          <t>Annuités de remboursement en capital — année 2026</t>
        </is>
      </c>
      <c r="B16" s="8" t="n">
        <v>196000</v>
      </c>
      <c r="C16" s="14" t="inlineStr">
        <is>
          <t>Tableaux d'amortissement des emprunts en cours, échéance machine export incluse</t>
        </is>
      </c>
    </row>
    <row r="17">
      <c r="A17" s="7" t="inlineStr"/>
      <c r="B17" s="16" t="n"/>
      <c r="C17" s="14" t="inlineStr"/>
    </row>
    <row r="18">
      <c r="A18" s="7" t="inlineStr">
        <is>
          <t>Délai moyen de règlement clients GMS</t>
        </is>
      </c>
      <c r="B18" s="18" t="n">
        <v>45</v>
      </c>
      <c r="C18" s="14" t="inlineStr">
        <is>
          <t>Jours — condition contractuelle en vigueur</t>
        </is>
      </c>
    </row>
    <row r="19">
      <c r="A19" s="7" t="inlineStr">
        <is>
          <t>Délai moyen de règlement fournisseurs</t>
        </is>
      </c>
      <c r="B19" s="18" t="n">
        <v>38</v>
      </c>
      <c r="C19" s="14" t="inlineStr">
        <is>
          <t>Jours — moyenne constatée sur l'exercice</t>
        </is>
      </c>
    </row>
    <row r="21">
      <c r="A21" s="2" t="inlineStr">
        <is>
          <t>Aucune aide, subvention ou financement complémentaire n'est enregistré dans cet export au 31/12/2025 (voir R036).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15"/>
  <sheetViews>
    <sheetView showGridLines="0"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5" customWidth="1" min="2" max="2"/>
    <col width="15" customWidth="1" min="3" max="3"/>
    <col width="15" customWidth="1" min="4" max="4"/>
    <col width="15" customWidth="1" min="5" max="5"/>
    <col width="15" customWidth="1" min="6" max="6"/>
  </cols>
  <sheetData>
    <row r="1">
      <c r="A1" s="1" t="inlineStr">
        <is>
          <t>Historique synthétique 2021-2025</t>
        </is>
      </c>
    </row>
    <row r="2">
      <c r="A2" s="2" t="inlineStr">
        <is>
          <t>Données de gestion annuelles. Montants en euros.</t>
        </is>
      </c>
    </row>
    <row r="4">
      <c r="A4" s="5" t="inlineStr">
        <is>
          <t>Indicateur</t>
        </is>
      </c>
      <c r="B4" s="6" t="inlineStr">
        <is>
          <t>2021</t>
        </is>
      </c>
      <c r="C4" s="6" t="inlineStr">
        <is>
          <t>2022</t>
        </is>
      </c>
      <c r="D4" s="6" t="inlineStr">
        <is>
          <t>2023</t>
        </is>
      </c>
      <c r="E4" s="6" t="inlineStr">
        <is>
          <t>2024</t>
        </is>
      </c>
      <c r="F4" s="6" t="inlineStr">
        <is>
          <t>2025</t>
        </is>
      </c>
    </row>
    <row r="5">
      <c r="A5" s="7" t="inlineStr">
        <is>
          <t>Chiffre d'affaires net</t>
        </is>
      </c>
      <c r="B5" s="8" t="n">
        <v>5140000</v>
      </c>
      <c r="C5" s="8" t="n">
        <v>5460000</v>
      </c>
      <c r="D5" s="8" t="n">
        <v>5820000</v>
      </c>
      <c r="E5" s="8" t="n">
        <v>6180000</v>
      </c>
      <c r="F5" s="8" t="n">
        <v>6500000</v>
      </c>
    </row>
    <row r="6">
      <c r="A6" s="7" t="inlineStr">
        <is>
          <t>Achats matières et emballages</t>
        </is>
      </c>
      <c r="B6" s="8" t="n">
        <v>-1995000</v>
      </c>
      <c r="C6" s="8" t="n">
        <v>-2140000</v>
      </c>
      <c r="D6" s="8" t="n">
        <v>-2270000</v>
      </c>
      <c r="E6" s="8" t="n">
        <v>-2470000</v>
      </c>
      <c r="F6" s="8" t="n">
        <v>-2665000</v>
      </c>
    </row>
    <row r="7">
      <c r="A7" s="7" t="inlineStr">
        <is>
          <t>Charges de personnel</t>
        </is>
      </c>
      <c r="B7" s="8" t="n">
        <v>-1690000</v>
      </c>
      <c r="C7" s="8" t="n">
        <v>-1782000</v>
      </c>
      <c r="D7" s="8" t="n">
        <v>-1885000</v>
      </c>
      <c r="E7" s="8" t="n">
        <v>-1996000</v>
      </c>
      <c r="F7" s="8" t="n">
        <v>-2118000</v>
      </c>
    </row>
    <row r="8">
      <c r="A8" s="7" t="inlineStr">
        <is>
          <t>Résultat net</t>
        </is>
      </c>
      <c r="B8" s="8" t="n">
        <v>104000</v>
      </c>
      <c r="C8" s="8" t="n">
        <v>121000</v>
      </c>
      <c r="D8" s="8" t="n">
        <v>129000</v>
      </c>
      <c r="E8" s="8" t="n">
        <v>138000</v>
      </c>
      <c r="F8" s="8" t="n">
        <v>152000</v>
      </c>
    </row>
    <row r="9">
      <c r="A9" s="7" t="inlineStr">
        <is>
          <t>Investissements de l'exercice</t>
        </is>
      </c>
      <c r="B9" s="8" t="n">
        <v>86000</v>
      </c>
      <c r="C9" s="8" t="n">
        <v>132000</v>
      </c>
      <c r="D9" s="8" t="n">
        <v>104000</v>
      </c>
      <c r="E9" s="8" t="n">
        <v>148000</v>
      </c>
      <c r="F9" s="8" t="n">
        <v>312000</v>
      </c>
    </row>
    <row r="10">
      <c r="A10" s="7" t="inlineStr">
        <is>
          <t>Trésorerie au 31/12</t>
        </is>
      </c>
      <c r="B10" s="8" t="n">
        <v>142000</v>
      </c>
      <c r="C10" s="8" t="n">
        <v>178000</v>
      </c>
      <c r="D10" s="8" t="n">
        <v>196000</v>
      </c>
      <c r="E10" s="8" t="n">
        <v>214000</v>
      </c>
      <c r="F10" s="8" t="n">
        <v>182000</v>
      </c>
    </row>
    <row r="11">
      <c r="A11" s="7" t="inlineStr">
        <is>
          <t>Effectif moyen (salariés)</t>
        </is>
      </c>
      <c r="B11" s="18" t="n">
        <v>38</v>
      </c>
      <c r="C11" s="18" t="n">
        <v>40</v>
      </c>
      <c r="D11" s="18" t="n">
        <v>42</v>
      </c>
      <c r="E11" s="18" t="n">
        <v>44</v>
      </c>
      <c r="F11" s="18" t="n">
        <v>45</v>
      </c>
    </row>
    <row r="12">
      <c r="A12" s="7" t="inlineStr">
        <is>
          <t>Volumes produits (tonnes)</t>
        </is>
      </c>
      <c r="B12" s="18" t="n">
        <v>412</v>
      </c>
      <c r="C12" s="18" t="n">
        <v>436</v>
      </c>
      <c r="D12" s="18" t="n">
        <v>462</v>
      </c>
      <c r="E12" s="18" t="n">
        <v>489</v>
      </c>
      <c r="F12" s="18" t="n">
        <v>511</v>
      </c>
    </row>
    <row r="13">
      <c r="A13" s="11" t="inlineStr">
        <is>
          <t>Variation du chiffre d'affaires (€)</t>
        </is>
      </c>
      <c r="B13" s="12" t="n"/>
      <c r="C13" s="13">
        <f>C5-B5</f>
        <v/>
      </c>
      <c r="D13" s="13">
        <f>D5-C5</f>
        <v/>
      </c>
      <c r="E13" s="13">
        <f>E5-D5</f>
        <v/>
      </c>
      <c r="F13" s="13">
        <f>F5-E5</f>
        <v/>
      </c>
    </row>
    <row r="15">
      <c r="A15" s="2" t="inlineStr">
        <is>
          <t>Le classeur ne fournit ni taux de croissance, ni ratio, ni indicateur de rentabilité : ces calculs relèvent du travail à produire.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2026-08-13T15:01:12Z</dcterms:created>
  <dcterms:modified xmlns:dcterms="http://purl.org/dc/terms/" xmlns:xsi="http://www.w3.org/2001/XMLSchema-instance" xsi:type="dcterms:W3CDTF">2026-08-13T15:01:12Z</dcterms:modified>
</cp:coreProperties>
</file>